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um\Desktop\RESPALDO\CONACYT 2020\papeles de trabajo\estado de sit financiera detallado DISCIPLINA FINACIERA\"/>
    </mc:Choice>
  </mc:AlternateContent>
  <bookViews>
    <workbookView xWindow="360" yWindow="135" windowWidth="18915" windowHeight="820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B8" i="1" l="1"/>
  <c r="F74" i="1" l="1"/>
  <c r="F67" i="1"/>
  <c r="F62" i="1"/>
  <c r="F78" i="1" s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B24" i="1"/>
  <c r="B16" i="1"/>
  <c r="E8" i="1"/>
  <c r="E30" i="1"/>
  <c r="E26" i="1"/>
  <c r="B59" i="1"/>
  <c r="E67" i="1"/>
  <c r="E62" i="1"/>
  <c r="E74" i="1"/>
  <c r="E56" i="1"/>
  <c r="E41" i="1"/>
  <c r="B40" i="1"/>
  <c r="E37" i="1"/>
  <c r="B37" i="1"/>
  <c r="B30" i="1"/>
  <c r="E22" i="1"/>
  <c r="E1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<sst xmlns="http://schemas.openxmlformats.org/spreadsheetml/2006/main" count="127" uniqueCount="124">
  <si>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</si>
  <si>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</si>
  <si>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</si>
  <si>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</si>
  <si>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</si>
  <si>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</si>
  <si>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</si>
  <si>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</si>
  <si>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</si>
  <si>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</si>
  <si>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</si>
  <si>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</si>
  <si>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</si>
  <si>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</si>
  <si>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</si>
  <si>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</si>
  <si>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</si>
  <si>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</si>
  <si>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</si>
  <si>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</si>
  <si>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</si>
  <si>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</si>
  <si>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</si>
  <si>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</si>
  <si>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</si>
  <si>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</si>
  <si>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</si>
  <si>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</si>
  <si>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</si>
  <si>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</si>
  <si>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</si>
  <si>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</si>
  <si>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</si>
  <si>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</si>
  <si>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</si>
  <si>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</si>
  <si>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</si>
  <si>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</si>
  <si>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</si>
  <si>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</si>
  <si>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</si>
  <si>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</si>
  <si>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</si>
  <si>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</si>
  <si>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</si>
  <si>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</si>
  <si>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</si>
  <si>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</si>
  <si>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</si>
  <si>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</si>
  <si>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</si>
  <si>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</si>
  <si>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</si>
  <si>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</si>
  <si>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</si>
  <si>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</si>
  <si>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</si>
  <si>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</si>
  <si>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</si>
  <si>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</si>
  <si>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</si>
  <si>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</si>
  <si>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</si>
  <si>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</si>
  <si>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</si>
  <si>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</si>
  <si>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</si>
  <si>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</si>
  <si>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</si>
  <si>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</si>
  <si>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</si>
  <si>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</si>
  <si>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</si>
  <si>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</si>
  <si>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</si>
  <si>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</si>
  <si>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</si>
  <si>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</si>
  <si>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</si>
  <si>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</si>
  <si>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</si>
  <si>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</si>
  <si>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</si>
  <si>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</si>
  <si>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</si>
  <si>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</si>
  <si>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</si>
  <si>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</si>
  <si>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</si>
  <si>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</si>
  <si>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</si>
  <si>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</si>
  <si>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</si>
  <si>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</si>
  <si>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</si>
  <si>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</si>
  <si>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</si>
  <si>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</si>
  <si>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</si>
  <si>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</si>
  <si>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</si>
  <si>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</si>
  <si>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</si>
  <si>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</si>
  <si>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</si>
  <si>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</si>
  <si>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</si>
  <si>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</si>
  <si>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</si>
  <si>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</si>
  <si>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</si>
  <si>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</si>
  <si>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</si>
  <si>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</si>
  <si>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</si>
  <si>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</si>
  <si>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</si>
  <si>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</si>
  <si>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</si>
  <si>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</si>
  <si>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</si>
  <si>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2019</t>
  </si>
  <si>
    <t>Diciembre 2020</t>
  </si>
  <si>
    <t>Al 31 de Diciembre de 2019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</si>
</sst>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right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85" zoomScaleNormal="85" workbookViewId="0">
      <selection activeCell="D10" sqref="D10"/>
    </sheetView>
  </sheetViews>
  <sheetFormatPr baseColWidth="10" defaultRowHeight="15" x14ac:dyDescent="0.25"/>
  <cols>
    <col min="1" max="1" width="46" customWidth="1"/>
    <col min="2" max="3" width="19.42578125" bestFit="1" customWidth="1"/>
    <col min="4" max="4" width="69.7109375" bestFit="1" customWidth="1"/>
    <col min="5" max="6" width="17.5703125" bestFit="1" customWidth="1"/>
    <col min="8" max="8" width="16.42578125" bestFit="1" customWidth="1"/>
  </cols>
  <sheetData>
    <row r="1" spans="1:6" x14ac:dyDescent="0.25">
      <c r="A1" s="33" t="s">
        <v>118</v>
      </c>
      <c r="B1" s="34"/>
      <c r="C1" s="34"/>
      <c r="D1" s="34"/>
      <c r="E1" s="34"/>
      <c r="F1" s="35"/>
    </row>
    <row r="2" spans="1:6" x14ac:dyDescent="0.25">
      <c r="A2" s="36" t="s">
        <v>119</v>
      </c>
      <c r="B2" s="37"/>
      <c r="C2" s="37"/>
      <c r="D2" s="37"/>
      <c r="E2" s="37"/>
      <c r="F2" s="38"/>
    </row>
    <row r="3" spans="1:6" x14ac:dyDescent="0.25">
      <c r="A3" s="36" t="s">
        <v>123</v>
      </c>
      <c r="B3" s="37"/>
      <c r="C3" s="37"/>
      <c r="D3" s="37"/>
      <c r="E3" s="37"/>
      <c r="F3" s="38"/>
    </row>
    <row r="4" spans="1:6" ht="15.75" thickBot="1" x14ac:dyDescent="0.3">
      <c r="A4" s="39" t="s">
        <v>120</v>
      </c>
      <c r="B4" s="40"/>
      <c r="C4" s="40"/>
      <c r="D4" s="40"/>
      <c r="E4" s="40"/>
      <c r="F4" s="41"/>
    </row>
    <row r="5" spans="1:6" s="3" customFormat="1" ht="26.25" thickBot="1" x14ac:dyDescent="0.25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672527528.62</v>
      </c>
      <c r="C8" s="11">
        <f>SUM(C9:C15)</f>
        <v>692224721.52999997</v>
      </c>
      <c r="D8" s="9" t="s">
        <v>6</v>
      </c>
      <c r="E8" s="11">
        <f>SUM(E9:E17)</f>
        <v>557543973.34000003</v>
      </c>
      <c r="F8" s="11">
        <f>SUM(F9:F17)</f>
        <v>616024345.91000009</v>
      </c>
    </row>
    <row r="9" spans="1:6" s="3" customFormat="1" ht="12.75" x14ac:dyDescent="0.2">
      <c r="A9" s="12" t="s">
        <v>7</v>
      </c>
      <c r="B9" s="13">
        <v>70000</v>
      </c>
      <c r="C9" s="13">
        <v>70000</v>
      </c>
      <c r="D9" s="14" t="s">
        <v>8</v>
      </c>
      <c r="E9" s="13">
        <v>52733061.439999998</v>
      </c>
      <c r="F9" s="13">
        <v>54699123.939999998</v>
      </c>
    </row>
    <row r="10" spans="1:6" s="3" customFormat="1" ht="12.75" x14ac:dyDescent="0.2">
      <c r="A10" s="12" t="s">
        <v>9</v>
      </c>
      <c r="B10" s="13">
        <v>672470074.27999997</v>
      </c>
      <c r="C10" s="13">
        <v>692175342.61000001</v>
      </c>
      <c r="D10" s="14" t="s">
        <v>10</v>
      </c>
      <c r="E10" s="13">
        <v>255225646.53</v>
      </c>
      <c r="F10" s="13">
        <v>172465611.00999999</v>
      </c>
    </row>
    <row r="11" spans="1:6" s="3" customFormat="1" ht="12.75" x14ac:dyDescent="0.2">
      <c r="A11" s="12" t="s">
        <v>11</v>
      </c>
      <c r="B11" s="13">
        <v>-12545.66</v>
      </c>
      <c r="C11" s="13">
        <v>-20621.080000000002</v>
      </c>
      <c r="D11" s="14" t="s">
        <v>12</v>
      </c>
      <c r="E11" s="13">
        <v>97117899.219999999</v>
      </c>
      <c r="F11" s="13">
        <v>202698113.44999999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13">
        <v>1087080.43</v>
      </c>
      <c r="F13" s="13">
        <v>10955995.75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13">
        <v>97458806.439999998</v>
      </c>
      <c r="F15" s="13">
        <v>98065473.310000002</v>
      </c>
    </row>
    <row r="16" spans="1:6" s="3" customFormat="1" ht="12.75" x14ac:dyDescent="0.2">
      <c r="A16" s="10" t="s">
        <v>21</v>
      </c>
      <c r="B16" s="11">
        <f>SUM(B17:B23)</f>
        <v>1904184844.1399999</v>
      </c>
      <c r="C16" s="11">
        <f>SUM(C17:C23)</f>
        <v>1931420626.6700001</v>
      </c>
      <c r="D16" s="14" t="s">
        <v>22</v>
      </c>
      <c r="E16" s="13">
        <v>0</v>
      </c>
      <c r="F16" s="13">
        <v>0</v>
      </c>
    </row>
    <row r="17" spans="1:6" s="3" customFormat="1" ht="12.75" x14ac:dyDescent="0.2">
      <c r="A17" s="15" t="s">
        <v>23</v>
      </c>
      <c r="B17" s="13">
        <v>1892221469</v>
      </c>
      <c r="C17" s="13">
        <v>1867187320.52</v>
      </c>
      <c r="D17" s="14" t="s">
        <v>24</v>
      </c>
      <c r="E17" s="13">
        <v>53921479.280000001</v>
      </c>
      <c r="F17" s="13">
        <v>77140028.450000003</v>
      </c>
    </row>
    <row r="18" spans="1:6" s="3" customFormat="1" ht="12.75" x14ac:dyDescent="0.2">
      <c r="A18" s="15" t="s">
        <v>25</v>
      </c>
      <c r="B18" s="13">
        <v>2832137.79</v>
      </c>
      <c r="C18" s="13">
        <v>52885631.210000001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13">
        <v>6994530.2800000003</v>
      </c>
      <c r="C19" s="13">
        <v>9214535.4900000002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13">
        <v>169740.57</v>
      </c>
      <c r="C20" s="13">
        <v>213540.76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13">
        <v>1966966.5</v>
      </c>
      <c r="C22" s="13">
        <v>1919598.69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1900030</v>
      </c>
      <c r="C24" s="11">
        <f>SUM(C25:C29)</f>
        <v>43823745.189999998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13">
        <v>30</v>
      </c>
      <c r="C25" s="13">
        <v>83646.66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13">
        <v>0</v>
      </c>
      <c r="C26" s="13">
        <v>41840098.530000001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1375875832.5699999</v>
      </c>
      <c r="F30" s="11">
        <f>SUM(F31:F36)</f>
        <v>1354060215.6900001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13">
        <v>1375875832.5699999</v>
      </c>
      <c r="F34" s="13">
        <v>1354060215.6900001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2578612402.7599998</v>
      </c>
      <c r="C46" s="22">
        <f>SUM(C8+C16+C24+C30+C36+C37+C40)</f>
        <v>2667469093.3899999</v>
      </c>
      <c r="D46" s="9" t="s">
        <v>80</v>
      </c>
      <c r="E46" s="11">
        <f>SUM(E8,E18,E22,E25,E26,E30,E37,E41)</f>
        <v>1933419805.9099998</v>
      </c>
      <c r="F46" s="11">
        <f>SUM(F8,F18,F22,F25,F26,F30,F37,F41)</f>
        <v>1970084561.6000001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16">
        <v>1425001155.27</v>
      </c>
      <c r="C49" s="16">
        <v>1395576079.48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16">
        <v>3760441437.3200002</v>
      </c>
      <c r="C51" s="16">
        <v>3332352307.9699998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16">
        <v>2063227508.5699999</v>
      </c>
      <c r="C52" s="16">
        <v>1822508842.8</v>
      </c>
      <c r="D52" s="14" t="s">
        <v>90</v>
      </c>
      <c r="E52" s="24">
        <v>0</v>
      </c>
      <c r="F52" s="24">
        <v>0</v>
      </c>
    </row>
    <row r="53" spans="1:6" s="3" customFormat="1" ht="12.75" x14ac:dyDescent="0.2">
      <c r="A53" s="15" t="s">
        <v>91</v>
      </c>
      <c r="B53" s="16">
        <v>45143983.670000002</v>
      </c>
      <c r="C53" s="16">
        <v>39406635.68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-526634303</v>
      </c>
      <c r="C54" s="16">
        <v>-392748100.94999999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1933419805.9099998</v>
      </c>
      <c r="F58" s="11">
        <f>SUM(F46,F56)</f>
        <v>1970084561.6000001</v>
      </c>
    </row>
    <row r="59" spans="1:6" s="3" customFormat="1" ht="12.75" x14ac:dyDescent="0.2">
      <c r="A59" s="7" t="s">
        <v>100</v>
      </c>
      <c r="B59" s="29">
        <f>SUM(B49,B50,B51,B52,B53,B54,B55,B56,B57)</f>
        <v>6767179781.8299999</v>
      </c>
      <c r="C59" s="29">
        <f>SUM(C49,C50,C51,C52,C53,C54,C55,C56,C57)</f>
        <v>6197095764.9800005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9345792184.5900002</v>
      </c>
      <c r="C61" s="22">
        <f>SUM(C46,C59)</f>
        <v>8864564858.3700008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</f>
        <v>4585653689.3800001</v>
      </c>
      <c r="F62" s="11">
        <f>SUM(F63:F65)</f>
        <v>4585624214.2799997</v>
      </c>
    </row>
    <row r="63" spans="1:6" s="3" customFormat="1" ht="12.75" x14ac:dyDescent="0.2">
      <c r="A63" s="15"/>
      <c r="B63" s="20"/>
      <c r="C63" s="20"/>
      <c r="D63" s="14" t="s">
        <v>104</v>
      </c>
      <c r="E63" s="13">
        <v>4585570778.6700001</v>
      </c>
      <c r="F63" s="1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13">
        <v>82910.710000000006</v>
      </c>
      <c r="F64" s="13">
        <v>53435.61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2826718689.3000002</v>
      </c>
      <c r="F67" s="11">
        <f>SUM(F68:F72)</f>
        <v>2308856082.4900002</v>
      </c>
    </row>
    <row r="68" spans="1:8" s="3" customFormat="1" ht="12.75" x14ac:dyDescent="0.2">
      <c r="A68" s="15"/>
      <c r="B68" s="20"/>
      <c r="C68" s="20"/>
      <c r="D68" s="14" t="s">
        <v>108</v>
      </c>
      <c r="E68" s="31">
        <v>526973489.92000002</v>
      </c>
      <c r="F68" s="31">
        <v>846363484.25</v>
      </c>
      <c r="H68" s="30"/>
    </row>
    <row r="69" spans="1:8" s="3" customFormat="1" ht="12.75" x14ac:dyDescent="0.2">
      <c r="A69" s="15"/>
      <c r="B69" s="20"/>
      <c r="C69" s="20"/>
      <c r="D69" s="14" t="s">
        <v>109</v>
      </c>
      <c r="E69" s="31">
        <v>2257101752.98</v>
      </c>
      <c r="F69" s="31">
        <v>1419849151.8399999</v>
      </c>
    </row>
    <row r="70" spans="1:8" s="3" customFormat="1" ht="12.75" x14ac:dyDescent="0.2">
      <c r="A70" s="15"/>
      <c r="B70" s="20"/>
      <c r="C70" s="20"/>
      <c r="D70" s="14" t="s">
        <v>110</v>
      </c>
      <c r="E70" s="13">
        <v>42643446.399999999</v>
      </c>
      <c r="F70" s="1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7412372378.6800003</v>
      </c>
      <c r="F78" s="11">
        <f>SUM(F62,F67,F74)</f>
        <v>6894480296.7700005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2.75" x14ac:dyDescent="0.2">
      <c r="A80" s="15"/>
      <c r="B80" s="20"/>
      <c r="C80" s="20"/>
      <c r="D80" s="9" t="s">
        <v>117</v>
      </c>
      <c r="E80" s="11">
        <f>SUM(E58,E78)</f>
        <v>9345792184.5900002</v>
      </c>
      <c r="F80" s="11">
        <f>SUM(F58,F78)</f>
        <v>8864564858.3700008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2"/>
      <c r="B83" s="32"/>
      <c r="C83" s="32"/>
      <c r="D83" s="32"/>
      <c r="E83" s="32"/>
      <c r="F83" s="32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Rosa Elena Ugalde Mendoza</cp:lastModifiedBy>
  <cp:lastPrinted>2017-04-26T00:17:51Z</cp:lastPrinted>
  <dcterms:created xsi:type="dcterms:W3CDTF">2017-04-19T19:31:08Z</dcterms:created>
  <dcterms:modified xsi:type="dcterms:W3CDTF">2021-01-08T22:04:59Z</dcterms:modified>
</cp:coreProperties>
</file>